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Anbauplanung mit Fruchtwechsel\"/>
    </mc:Choice>
  </mc:AlternateContent>
  <xr:revisionPtr revIDLastSave="0" documentId="13_ncr:1_{4CEC1227-40B7-4198-ACB5-44D8E5065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swertung Platzbedarf" sheetId="3" r:id="rId1"/>
    <sheet name="Platzbedarf 2022" sheetId="2" r:id="rId2"/>
  </sheets>
  <definedNames>
    <definedName name="tbl_Gemü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I16" i="2" s="1"/>
  <c r="H3" i="2"/>
  <c r="I3" i="2" s="1"/>
  <c r="B15" i="3" s="1"/>
  <c r="H4" i="2"/>
  <c r="I4" i="2" s="1"/>
  <c r="H5" i="2"/>
  <c r="I5" i="2" s="1"/>
  <c r="H6" i="2"/>
  <c r="I6" i="2" s="1"/>
  <c r="H7" i="2"/>
  <c r="I7" i="2" s="1"/>
  <c r="H8" i="2"/>
  <c r="I8" i="2" s="1"/>
  <c r="B20" i="3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B17" i="3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B22" i="3" s="1"/>
  <c r="H51" i="2"/>
  <c r="I51" i="2" s="1"/>
  <c r="H52" i="2"/>
  <c r="I52" i="2" s="1"/>
  <c r="B21" i="3" s="1"/>
  <c r="H53" i="2"/>
  <c r="I53" i="2" s="1"/>
  <c r="H54" i="2"/>
  <c r="I54" i="2" s="1"/>
  <c r="H2" i="2"/>
  <c r="I2" i="2" l="1"/>
  <c r="B2" i="3"/>
  <c r="B31" i="3"/>
  <c r="B37" i="3" s="1"/>
  <c r="B16" i="3"/>
  <c r="B9" i="3"/>
  <c r="B18" i="3"/>
  <c r="B14" i="3"/>
  <c r="B29" i="3"/>
  <c r="B30" i="3"/>
  <c r="B11" i="3"/>
  <c r="B10" i="3"/>
  <c r="B28" i="3"/>
  <c r="B13" i="3"/>
  <c r="B27" i="3"/>
  <c r="B36" i="3" s="1"/>
  <c r="B8" i="3"/>
  <c r="B26" i="3"/>
  <c r="B34" i="3" s="1"/>
  <c r="B12" i="3"/>
  <c r="B19" i="3"/>
  <c r="B4" i="3"/>
  <c r="B3" i="3"/>
  <c r="B32" i="3" l="1"/>
  <c r="C23" i="3"/>
  <c r="B5" i="3"/>
</calcChain>
</file>

<file path=xl/sharedStrings.xml><?xml version="1.0" encoding="utf-8"?>
<sst xmlns="http://schemas.openxmlformats.org/spreadsheetml/2006/main" count="273" uniqueCount="94">
  <si>
    <t>Sorte</t>
  </si>
  <si>
    <t>Pflanzenart</t>
  </si>
  <si>
    <t>Nährstoffbedarf</t>
  </si>
  <si>
    <t>Pflanzenfamilie</t>
  </si>
  <si>
    <t>Aubergine</t>
  </si>
  <si>
    <t>Fruchtgemüse</t>
  </si>
  <si>
    <t>Nachtschattengewächs</t>
  </si>
  <si>
    <t>Zuckermais</t>
  </si>
  <si>
    <t>Gräser</t>
  </si>
  <si>
    <t>Kopfsalat</t>
  </si>
  <si>
    <t>Blatt-/Stielgemüse</t>
  </si>
  <si>
    <t>mittel</t>
  </si>
  <si>
    <t>Korbblütler</t>
  </si>
  <si>
    <t>Paprika</t>
  </si>
  <si>
    <t>Eissalat</t>
  </si>
  <si>
    <t>Blatt-/ Stielgemüse</t>
  </si>
  <si>
    <t>Pflück-/ Schnittsalat</t>
  </si>
  <si>
    <t>Feldsalat</t>
  </si>
  <si>
    <t>schwach</t>
  </si>
  <si>
    <t>Baldriangewächs</t>
  </si>
  <si>
    <t>Mangold</t>
  </si>
  <si>
    <t>Gänsefußgewächs</t>
  </si>
  <si>
    <t>Spinat</t>
  </si>
  <si>
    <t>Stangensellerie</t>
  </si>
  <si>
    <t>Doldenblütler</t>
  </si>
  <si>
    <t>Kohlgemüse</t>
  </si>
  <si>
    <t>Kreuzblütler</t>
  </si>
  <si>
    <t>Grünkohl</t>
  </si>
  <si>
    <t>Wirsing</t>
  </si>
  <si>
    <t>Kohlrabi</t>
  </si>
  <si>
    <t>Blumenkohl</t>
  </si>
  <si>
    <t>Brokkoli</t>
  </si>
  <si>
    <t>Rosenkohl</t>
  </si>
  <si>
    <t>Chinakohl</t>
  </si>
  <si>
    <t>Tomate</t>
  </si>
  <si>
    <t>Salatgurke</t>
  </si>
  <si>
    <t>Zucchini</t>
  </si>
  <si>
    <t>Kürbis</t>
  </si>
  <si>
    <t>Römischer Salat/ Romana</t>
  </si>
  <si>
    <t>Endivie</t>
  </si>
  <si>
    <t>Chicoree</t>
  </si>
  <si>
    <t>Radicchio</t>
  </si>
  <si>
    <t>Zuckerhut</t>
  </si>
  <si>
    <t>Rauke/ Rucola</t>
  </si>
  <si>
    <t>Blatt/- Stielgemüse</t>
  </si>
  <si>
    <t>Neuseeländer Spinat</t>
  </si>
  <si>
    <t>Mittagsblumengewächs</t>
  </si>
  <si>
    <t>Knollenfenchel</t>
  </si>
  <si>
    <t>Zuckermelone</t>
  </si>
  <si>
    <t>Buschbohne</t>
  </si>
  <si>
    <t>Hülsenfrüchte</t>
  </si>
  <si>
    <t>Schmetterlingsblütler</t>
  </si>
  <si>
    <t>Stangenbohne/ Feuerbohne</t>
  </si>
  <si>
    <t>Erbse</t>
  </si>
  <si>
    <t>Möhre</t>
  </si>
  <si>
    <t>Wurzelgemüse</t>
  </si>
  <si>
    <t>rote Beete</t>
  </si>
  <si>
    <t>Radieschen</t>
  </si>
  <si>
    <t>Knollensellerie</t>
  </si>
  <si>
    <t>Pastinake</t>
  </si>
  <si>
    <t>Kartoffel</t>
  </si>
  <si>
    <t>Zwiebel</t>
  </si>
  <si>
    <t>Zwiebelgemüse</t>
  </si>
  <si>
    <t>Liliengewächs</t>
  </si>
  <si>
    <t>Lauch</t>
  </si>
  <si>
    <t>Lauchgewächs</t>
  </si>
  <si>
    <t>Knoblauch</t>
  </si>
  <si>
    <t>Schwarzwurzel</t>
  </si>
  <si>
    <t>Rhabarber</t>
  </si>
  <si>
    <t>Knöterichgewächs</t>
  </si>
  <si>
    <t>Artischocke</t>
  </si>
  <si>
    <t>Frühlingszwiebel/ Lauchzwiebel</t>
  </si>
  <si>
    <t>Winterportulak</t>
  </si>
  <si>
    <t>Quellkrautgewächs</t>
  </si>
  <si>
    <t>dicke Bohne/ Puffbohne</t>
  </si>
  <si>
    <t>Süßkartoffel</t>
  </si>
  <si>
    <t>Windengewächs</t>
  </si>
  <si>
    <t>Topinambur</t>
  </si>
  <si>
    <t>Wassermelone</t>
  </si>
  <si>
    <t>Kürbisgewächs</t>
  </si>
  <si>
    <t>m²</t>
  </si>
  <si>
    <t>geplante Anzahl 2022 im Beet (Hauptkultur)</t>
  </si>
  <si>
    <t>Platzbedarf nach Nährstoffbedarf</t>
  </si>
  <si>
    <t>Platzbedarf nach Pflanzenfamilie</t>
  </si>
  <si>
    <t>Weißkohl/ Spitzkohl</t>
  </si>
  <si>
    <t>Kohlrabi Superschmelz</t>
  </si>
  <si>
    <t>stark</t>
  </si>
  <si>
    <t>Platzbedarf nach Ertragsform</t>
  </si>
  <si>
    <t>Fruchtgemüse überdacht</t>
  </si>
  <si>
    <t>Platzbedarf2 [cm]</t>
  </si>
  <si>
    <t>Platzbedarf1  [cm]</t>
  </si>
  <si>
    <t>Platzbedarf [m²]</t>
  </si>
  <si>
    <t>Gesamtplatzbedarf [m²]</t>
  </si>
  <si>
    <t>Blattgemüse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</si>
</sst>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0" fillId="0" borderId="0" xfId="0" quotePrefix="1"/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'Auswertung Platzbedarf'!$A$1</c:f>
          <c:strCache>
            <c:ptCount val="1"/>
            <c:pt idx="0">
              <c:v>Platzbedarf nach Nährstoffbedarf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7-4CCC-A95D-DD31994695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C7-4CCC-A95D-DD31994695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C7-4CCC-A95D-DD31994695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'Auswertung Platzbedarf'!$A$2:$A$4</c:f>
              <c:strCache>
                <c:ptCount val="3"/>
                <c:pt idx="0">
                  <c:v>stark</c:v>
                </c:pt>
                <c:pt idx="1">
                  <c:v>mittel</c:v>
                </c:pt>
                <c:pt idx="2">
                  <c:v>schwach</c:v>
                </c:pt>
              </c:strCache>
            </c:strRef>
          </c:cat>
          <c:val>
            <c:numRef>
              <c:f>'Auswertung Platzbedarf'!$B$2:$B$4</c:f>
              <c:numCache>
                <c:formatCode>0.0</c:formatCode>
                <c:ptCount val="3"/>
                <c:pt idx="0">
                  <c:v>29.035000000000004</c:v>
                </c:pt>
                <c:pt idx="1">
                  <c:v>8.6349999999999998</c:v>
                </c:pt>
                <c:pt idx="2" formatCode="General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4-48E1-9052-40B96E43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'Auswertung Platzbedarf'!$A$7</c:f>
          <c:strCache>
            <c:ptCount val="1"/>
            <c:pt idx="0">
              <c:v>Platzbedarf nach Pflanzenfamilie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1-42C4-8988-F1824C3AB3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21-42C4-8988-F1824C3AB3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21-42C4-8988-F1824C3AB3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1-42C4-8988-F1824C3AB3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21-42C4-8988-F1824C3AB3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21-42C4-8988-F1824C3AB3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21-42C4-8988-F1824C3AB3D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21-42C4-8988-F1824C3AB3D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21-42C4-8988-F1824C3AB3D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21-42C4-8988-F1824C3AB3D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21-42C4-8988-F1824C3AB3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'Auswertung Platzbedarf'!$A$8:$A$18</c:f>
              <c:strCache>
                <c:ptCount val="11"/>
                <c:pt idx="0">
                  <c:v>Nachtschattengewächs</c:v>
                </c:pt>
                <c:pt idx="1">
                  <c:v>Kürbisgewächs</c:v>
                </c:pt>
                <c:pt idx="2">
                  <c:v>Kreuzblütler</c:v>
                </c:pt>
                <c:pt idx="3">
                  <c:v>Doldenblütler</c:v>
                </c:pt>
                <c:pt idx="4">
                  <c:v>Liliengewächs</c:v>
                </c:pt>
                <c:pt idx="5">
                  <c:v>Korbblütler</c:v>
                </c:pt>
                <c:pt idx="6">
                  <c:v>Schmetterlingsblütler</c:v>
                </c:pt>
                <c:pt idx="7">
                  <c:v>Gräser</c:v>
                </c:pt>
                <c:pt idx="8">
                  <c:v>Lauchgewächs</c:v>
                </c:pt>
                <c:pt idx="9">
                  <c:v>Mittagsblumengewächs</c:v>
                </c:pt>
                <c:pt idx="10">
                  <c:v>Gänsefußgewächs</c:v>
                </c:pt>
              </c:strCache>
            </c:strRef>
          </c:cat>
          <c:val>
            <c:numRef>
              <c:f>'Auswertung Platzbedarf'!$B$8:$B$18</c:f>
              <c:numCache>
                <c:formatCode>General</c:formatCode>
                <c:ptCount val="11"/>
                <c:pt idx="0">
                  <c:v>12.04</c:v>
                </c:pt>
                <c:pt idx="1">
                  <c:v>8.08</c:v>
                </c:pt>
                <c:pt idx="2">
                  <c:v>7.1950000000000003</c:v>
                </c:pt>
                <c:pt idx="3">
                  <c:v>2.81</c:v>
                </c:pt>
                <c:pt idx="4">
                  <c:v>2.5</c:v>
                </c:pt>
                <c:pt idx="5">
                  <c:v>2.2000000000000002</c:v>
                </c:pt>
                <c:pt idx="6">
                  <c:v>2.0499999999999998</c:v>
                </c:pt>
                <c:pt idx="7">
                  <c:v>1.6000000000000003</c:v>
                </c:pt>
                <c:pt idx="8">
                  <c:v>0.97499999999999998</c:v>
                </c:pt>
                <c:pt idx="9">
                  <c:v>0.48</c:v>
                </c:pt>
                <c:pt idx="10">
                  <c:v>0.33999999999999997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D-4836-ABDA-AC10A1048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'Auswertung Platzbedarf'!$A$25</c:f>
          <c:strCache>
            <c:ptCount val="1"/>
            <c:pt idx="0">
              <c:v>Platzbedarf nach Ertragsform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A-47EE-AFFB-FD9589DD57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A-47EE-AFFB-FD9589DD57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A-47EE-AFFB-FD9589DD57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A-47EE-AFFB-FD9589DD5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'Auswertung Platzbedarf'!$A$34:$A$37</c:f>
              <c:strCache>
                <c:ptCount val="4"/>
                <c:pt idx="0">
                  <c:v>Fruchtgemüse</c:v>
                </c:pt>
                <c:pt idx="1">
                  <c:v>Fruchtgemüse überdacht</c:v>
                </c:pt>
                <c:pt idx="2">
                  <c:v>Blattgemüse</c:v>
                </c:pt>
                <c:pt idx="3">
                  <c:v>Wurzelgemüse</c:v>
                </c:pt>
              </c:strCache>
            </c:strRef>
          </c:cat>
          <c:val>
            <c:numRef>
              <c:f>'Auswertung Platzbedarf'!$B$34:$B$37</c:f>
              <c:numCache>
                <c:formatCode>0.0</c:formatCode>
                <c:ptCount val="4"/>
                <c:pt idx="0">
                  <c:v>10.770000000000003</c:v>
                </c:pt>
                <c:pt idx="1">
                  <c:v>10</c:v>
                </c:pt>
                <c:pt idx="2">
                  <c:v>9.0250000000000004</c:v>
                </c:pt>
                <c:pt idx="3">
                  <c:v>10.475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0-488C-9DEF-79D00FEC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716280</xdr:colOff>
      <xdr:row>0</xdr:row>
      <xdr:rowOff>110490</xdr:rowOff>
    </xdr:from>
    <xdr:to>
      <xdr:col>9</xdr:col>
      <xdr:colOff>403860</xdr:colOff>
      <xdr:row>15</xdr:row>
      <xdr:rowOff>110490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02CCC89-9FDF-4F8F-86C4-CB80478DA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716280</xdr:colOff>
      <xdr:row>16</xdr:row>
      <xdr:rowOff>19050</xdr:rowOff>
    </xdr:from>
    <xdr:to>
      <xdr:col>9</xdr:col>
      <xdr:colOff>533400</xdr:colOff>
      <xdr:row>29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A30725B-159A-449C-83BA-53FD67E48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30480</xdr:colOff>
      <xdr:row>29</xdr:row>
      <xdr:rowOff>137160</xdr:rowOff>
    </xdr:from>
    <xdr:to>
      <xdr:col>9</xdr:col>
      <xdr:colOff>510540</xdr:colOff>
      <xdr:row>49</xdr:row>
      <xdr:rowOff>87630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F9B8FFC-0194-4BCD-946E-EB11368EF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B0E0-CB31-4D29-A910-6B7D9323B784}">
  <dimension ref="A1:F60"/>
  <sheetViews>
    <sheetView tabSelected="1" workbookViewId="0">
      <selection activeCell="A25" sqref="A25"/>
    </sheetView>
  </sheetViews>
  <sheetFormatPr baseColWidth="10" defaultRowHeight="14.4" x14ac:dyDescent="0.3"/>
  <cols>
    <col min="1" max="1" width="28.5546875" bestFit="1" customWidth="1"/>
    <col min="5" max="5" width="13.44140625" customWidth="1"/>
  </cols>
  <sheetData>
    <row r="1" spans="1:4" x14ac:dyDescent="0.3">
      <c r="A1" s="5" t="s">
        <v>82</v>
      </c>
    </row>
    <row r="2" spans="1:4" x14ac:dyDescent="0.3">
      <c r="A2" t="s">
        <v>86</v>
      </c>
      <c r="B2" s="2">
        <f>SUMIF('Platzbedarf 2022'!E:E,A2,'Platzbedarf 2022'!I:I)</f>
        <v>29.035000000000004</v>
      </c>
      <c r="C2" t="s">
        <v>80</v>
      </c>
    </row>
    <row r="3" spans="1:4" x14ac:dyDescent="0.3">
      <c r="A3" t="s">
        <v>11</v>
      </c>
      <c r="B3" s="2">
        <f>SUMIF('Platzbedarf 2022'!E:E,A3,'Platzbedarf 2022'!I:I)</f>
        <v>8.6349999999999998</v>
      </c>
      <c r="C3" t="s">
        <v>80</v>
      </c>
    </row>
    <row r="4" spans="1:4" x14ac:dyDescent="0.3">
      <c r="A4" t="s">
        <v>18</v>
      </c>
      <c r="B4">
        <f>SUMIF('Platzbedarf 2022'!E:E,A4,'Platzbedarf 2022'!I:I)</f>
        <v>2.6</v>
      </c>
      <c r="C4" t="s">
        <v>80</v>
      </c>
    </row>
    <row r="5" spans="1:4" x14ac:dyDescent="0.3">
      <c r="B5" s="4">
        <f>SUM(B2:B4)</f>
        <v>40.270000000000003</v>
      </c>
      <c r="C5" s="5" t="s">
        <v>80</v>
      </c>
      <c r="D5" s="4"/>
    </row>
    <row r="7" spans="1:4" x14ac:dyDescent="0.3">
      <c r="A7" s="5" t="s">
        <v>83</v>
      </c>
    </row>
    <row r="8" spans="1:4" x14ac:dyDescent="0.3">
      <c r="A8" t="s">
        <v>6</v>
      </c>
      <c r="B8">
        <f>SUMIF('Platzbedarf 2022'!C:C,A8,'Platzbedarf 2022'!I:I)</f>
        <v>12.04</v>
      </c>
      <c r="C8" t="s">
        <v>80</v>
      </c>
    </row>
    <row r="9" spans="1:4" x14ac:dyDescent="0.3">
      <c r="A9" t="s">
        <v>79</v>
      </c>
      <c r="B9">
        <f>SUMIF('Platzbedarf 2022'!C:C,A9,'Platzbedarf 2022'!I:I)</f>
        <v>8.08</v>
      </c>
      <c r="C9" t="s">
        <v>80</v>
      </c>
    </row>
    <row r="10" spans="1:4" x14ac:dyDescent="0.3">
      <c r="A10" t="s">
        <v>26</v>
      </c>
      <c r="B10">
        <f>SUMIF('Platzbedarf 2022'!C:C,A10,'Platzbedarf 2022'!I:I)</f>
        <v>7.1950000000000003</v>
      </c>
      <c r="C10" t="s">
        <v>80</v>
      </c>
    </row>
    <row r="11" spans="1:4" x14ac:dyDescent="0.3">
      <c r="A11" t="s">
        <v>24</v>
      </c>
      <c r="B11">
        <f>SUMIF('Platzbedarf 2022'!C:C,A11,'Platzbedarf 2022'!I:I)</f>
        <v>2.81</v>
      </c>
      <c r="C11" t="s">
        <v>80</v>
      </c>
    </row>
    <row r="12" spans="1:4" x14ac:dyDescent="0.3">
      <c r="A12" t="s">
        <v>63</v>
      </c>
      <c r="B12">
        <f>SUMIF('Platzbedarf 2022'!C:C,A12,'Platzbedarf 2022'!I:I)</f>
        <v>2.5</v>
      </c>
      <c r="C12" t="s">
        <v>80</v>
      </c>
    </row>
    <row r="13" spans="1:4" x14ac:dyDescent="0.3">
      <c r="A13" t="s">
        <v>12</v>
      </c>
      <c r="B13">
        <f>SUMIF('Platzbedarf 2022'!C:C,A13,'Platzbedarf 2022'!I:I)</f>
        <v>2.2000000000000002</v>
      </c>
      <c r="C13" t="s">
        <v>80</v>
      </c>
    </row>
    <row r="14" spans="1:4" x14ac:dyDescent="0.3">
      <c r="A14" t="s">
        <v>51</v>
      </c>
      <c r="B14">
        <f>SUMIF('Platzbedarf 2022'!C:C,A14,'Platzbedarf 2022'!I:I)</f>
        <v>2.0499999999999998</v>
      </c>
      <c r="C14" t="s">
        <v>80</v>
      </c>
    </row>
    <row r="15" spans="1:4" x14ac:dyDescent="0.3">
      <c r="A15" t="s">
        <v>8</v>
      </c>
      <c r="B15">
        <f>SUMIF('Platzbedarf 2022'!C:C,A15,'Platzbedarf 2022'!I:I)</f>
        <v>1.6000000000000003</v>
      </c>
      <c r="C15" t="s">
        <v>80</v>
      </c>
    </row>
    <row r="16" spans="1:4" x14ac:dyDescent="0.3">
      <c r="A16" t="s">
        <v>65</v>
      </c>
      <c r="B16">
        <f>SUMIF('Platzbedarf 2022'!C:C,A16,'Platzbedarf 2022'!I:I)</f>
        <v>0.97499999999999998</v>
      </c>
      <c r="C16" t="s">
        <v>80</v>
      </c>
    </row>
    <row r="17" spans="1:4" x14ac:dyDescent="0.3">
      <c r="A17" t="s">
        <v>46</v>
      </c>
      <c r="B17">
        <f>SUMIF('Platzbedarf 2022'!C:C,A17,'Platzbedarf 2022'!I:I)</f>
        <v>0.48</v>
      </c>
      <c r="C17" t="s">
        <v>80</v>
      </c>
    </row>
    <row r="18" spans="1:4" x14ac:dyDescent="0.3">
      <c r="A18" t="s">
        <v>21</v>
      </c>
      <c r="B18">
        <f>SUMIF('Platzbedarf 2022'!C:C,A18,'Platzbedarf 2022'!I:I)</f>
        <v>0.33999999999999997</v>
      </c>
      <c r="C18" t="s">
        <v>80</v>
      </c>
    </row>
    <row r="19" spans="1:4" x14ac:dyDescent="0.3">
      <c r="A19" t="s">
        <v>69</v>
      </c>
      <c r="B19">
        <f>SUMIF('Platzbedarf 2022'!C:C,A19,'Platzbedarf 2022'!I:I)</f>
        <v>0</v>
      </c>
      <c r="C19" t="s">
        <v>80</v>
      </c>
    </row>
    <row r="20" spans="1:4" x14ac:dyDescent="0.3">
      <c r="A20" t="s">
        <v>19</v>
      </c>
      <c r="B20">
        <f>SUMIF('Platzbedarf 2022'!C:C,A20,'Platzbedarf 2022'!I:I)</f>
        <v>0</v>
      </c>
      <c r="C20" t="s">
        <v>80</v>
      </c>
    </row>
    <row r="21" spans="1:4" x14ac:dyDescent="0.3">
      <c r="A21" t="s">
        <v>76</v>
      </c>
      <c r="B21">
        <f>SUMIF('Platzbedarf 2022'!C:C,A21,'Platzbedarf 2022'!I:I)</f>
        <v>0</v>
      </c>
      <c r="C21" t="s">
        <v>80</v>
      </c>
    </row>
    <row r="22" spans="1:4" x14ac:dyDescent="0.3">
      <c r="A22" t="s">
        <v>73</v>
      </c>
      <c r="B22">
        <f>SUMIF('Platzbedarf 2022'!C:C,A22,'Platzbedarf 2022'!I:I)</f>
        <v>0</v>
      </c>
      <c r="C22" t="s">
        <v>80</v>
      </c>
    </row>
    <row r="23" spans="1:4" x14ac:dyDescent="0.3">
      <c r="C23" s="4">
        <f>SUM(B8:B22)</f>
        <v>40.270000000000003</v>
      </c>
      <c r="D23" s="5" t="s">
        <v>80</v>
      </c>
    </row>
    <row r="25" spans="1:4" x14ac:dyDescent="0.3">
      <c r="A25" s="5" t="s">
        <v>87</v>
      </c>
    </row>
    <row r="26" spans="1:4" x14ac:dyDescent="0.3">
      <c r="A26" t="s">
        <v>5</v>
      </c>
      <c r="B26">
        <f>SUMIF('Platzbedarf 2022'!D:D,A26,'Platzbedarf 2022'!I:I)</f>
        <v>18.720000000000002</v>
      </c>
    </row>
    <row r="27" spans="1:4" x14ac:dyDescent="0.3">
      <c r="A27" t="s">
        <v>15</v>
      </c>
      <c r="B27">
        <f>SUMIF('Platzbedarf 2022'!D:D,A27,'Platzbedarf 2022'!I:I)</f>
        <v>1.9299999999999997</v>
      </c>
    </row>
    <row r="28" spans="1:4" x14ac:dyDescent="0.3">
      <c r="A28" t="s">
        <v>25</v>
      </c>
      <c r="B28">
        <f>SUMIF('Platzbedarf 2022'!D:D,A28,'Platzbedarf 2022'!I:I)</f>
        <v>7.0950000000000006</v>
      </c>
    </row>
    <row r="29" spans="1:4" x14ac:dyDescent="0.3">
      <c r="A29" t="s">
        <v>50</v>
      </c>
      <c r="B29">
        <f>SUMIF('Platzbedarf 2022'!D:D,A29,'Platzbedarf 2022'!I:I)</f>
        <v>2.0499999999999998</v>
      </c>
    </row>
    <row r="30" spans="1:4" x14ac:dyDescent="0.3">
      <c r="A30" t="s">
        <v>55</v>
      </c>
      <c r="B30">
        <f>SUMIF('Platzbedarf 2022'!D:D,A30,'Platzbedarf 2022'!I:I)</f>
        <v>7</v>
      </c>
    </row>
    <row r="31" spans="1:4" x14ac:dyDescent="0.3">
      <c r="A31" t="s">
        <v>62</v>
      </c>
      <c r="B31">
        <f>SUMIF('Platzbedarf 2022'!D:D,A31,'Platzbedarf 2022'!I:I)</f>
        <v>3.4749999999999996</v>
      </c>
    </row>
    <row r="32" spans="1:4" x14ac:dyDescent="0.3">
      <c r="B32" s="4">
        <f>SUM(B26:B31)</f>
        <v>40.270000000000003</v>
      </c>
      <c r="C32" s="5" t="s">
        <v>80</v>
      </c>
    </row>
    <row r="33" spans="1:3" x14ac:dyDescent="0.3">
      <c r="B33" s="4"/>
      <c r="C33" s="5"/>
    </row>
    <row r="34" spans="1:3" x14ac:dyDescent="0.3">
      <c r="A34" t="s">
        <v>5</v>
      </c>
      <c r="B34" s="4">
        <f>B26+B29-B35</f>
        <v>10.770000000000003</v>
      </c>
      <c r="C34" s="5"/>
    </row>
    <row r="35" spans="1:3" x14ac:dyDescent="0.3">
      <c r="A35" t="s">
        <v>88</v>
      </c>
      <c r="B35" s="4">
        <v>10</v>
      </c>
      <c r="C35" s="5"/>
    </row>
    <row r="36" spans="1:3" x14ac:dyDescent="0.3">
      <c r="A36" t="s">
        <v>93</v>
      </c>
      <c r="B36" s="4">
        <f>B27+B28</f>
        <v>9.0250000000000004</v>
      </c>
      <c r="C36" s="5"/>
    </row>
    <row r="37" spans="1:3" x14ac:dyDescent="0.3">
      <c r="A37" t="s">
        <v>55</v>
      </c>
      <c r="B37" s="4">
        <f>B31+B30</f>
        <v>10.475</v>
      </c>
      <c r="C37" s="5"/>
    </row>
    <row r="38" spans="1:3" x14ac:dyDescent="0.3">
      <c r="B38" s="4"/>
      <c r="C38" s="5"/>
    </row>
    <row r="39" spans="1:3" x14ac:dyDescent="0.3">
      <c r="B39" s="4"/>
      <c r="C39" s="5"/>
    </row>
    <row r="40" spans="1:3" x14ac:dyDescent="0.3">
      <c r="B40" s="4"/>
      <c r="C40" s="5"/>
    </row>
    <row r="41" spans="1:3" x14ac:dyDescent="0.3">
      <c r="B41" s="4"/>
      <c r="C41" s="5"/>
    </row>
    <row r="47" spans="1:3" x14ac:dyDescent="0.3">
      <c r="B47" s="1"/>
    </row>
    <row r="48" spans="1:3" x14ac:dyDescent="0.3">
      <c r="B48" s="1"/>
    </row>
    <row r="53" spans="1:6" x14ac:dyDescent="0.3">
      <c r="B53" s="6"/>
      <c r="C53" s="5"/>
    </row>
    <row r="54" spans="1:6" x14ac:dyDescent="0.3">
      <c r="A54" s="7"/>
    </row>
    <row r="55" spans="1:6" x14ac:dyDescent="0.3">
      <c r="A55" s="7"/>
    </row>
    <row r="56" spans="1:6" x14ac:dyDescent="0.3">
      <c r="A56" s="7"/>
    </row>
    <row r="57" spans="1:6" x14ac:dyDescent="0.3">
      <c r="B57" s="6"/>
      <c r="C57" s="5"/>
    </row>
    <row r="60" spans="1:6" x14ac:dyDescent="0.3">
      <c r="F60" s="2"/>
    </row>
  </sheetData>
  <sortState xmlns:xlrd2="http://schemas.microsoft.com/office/spreadsheetml/2017/richdata2" ref="A8:C22">
    <sortCondition descending="1" ref="C8:C22"/>
  </sortState>
  <phoneticPr fontId="2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8BEC8-E0F4-434B-A13F-3A776A5834B5}">
  <dimension ref="A1:I54"/>
  <sheetViews>
    <sheetView workbookViewId="0">
      <selection activeCell="A55" sqref="A55:XFD56"/>
    </sheetView>
  </sheetViews>
  <sheetFormatPr baseColWidth="10" defaultRowHeight="14.4" x14ac:dyDescent="0.3"/>
  <cols>
    <col min="1" max="1" width="26.6640625" bestFit="1" customWidth="1"/>
    <col min="2" max="2" width="21.44140625" customWidth="1"/>
    <col min="3" max="3" width="20.21875" bestFit="1" customWidth="1"/>
    <col min="4" max="4" width="16.5546875" bestFit="1" customWidth="1"/>
    <col min="5" max="5" width="14.21875" bestFit="1" customWidth="1"/>
    <col min="6" max="6" width="11.88671875" customWidth="1"/>
    <col min="9" max="9" width="18" customWidth="1"/>
  </cols>
  <sheetData>
    <row r="1" spans="1:9" ht="30" customHeight="1" x14ac:dyDescent="0.3">
      <c r="A1" s="5" t="s">
        <v>0</v>
      </c>
      <c r="B1" s="8" t="s">
        <v>81</v>
      </c>
      <c r="C1" s="5" t="s">
        <v>3</v>
      </c>
      <c r="D1" s="5" t="s">
        <v>1</v>
      </c>
      <c r="E1" s="5" t="s">
        <v>2</v>
      </c>
      <c r="F1" s="8" t="s">
        <v>90</v>
      </c>
      <c r="G1" s="8" t="s">
        <v>89</v>
      </c>
      <c r="H1" s="8" t="s">
        <v>91</v>
      </c>
      <c r="I1" s="8" t="s">
        <v>92</v>
      </c>
    </row>
    <row r="2" spans="1:9" x14ac:dyDescent="0.3">
      <c r="A2" t="s">
        <v>4</v>
      </c>
      <c r="B2">
        <v>4</v>
      </c>
      <c r="C2" t="s">
        <v>6</v>
      </c>
      <c r="D2" t="s">
        <v>5</v>
      </c>
      <c r="E2" t="s">
        <v>86</v>
      </c>
      <c r="F2">
        <v>50</v>
      </c>
      <c r="G2">
        <v>60</v>
      </c>
      <c r="H2">
        <f>(F2/100)*(G2/100)</f>
        <v>0.3</v>
      </c>
      <c r="I2">
        <f>H2*B2</f>
        <v>1.2</v>
      </c>
    </row>
    <row r="3" spans="1:9" x14ac:dyDescent="0.3">
      <c r="A3" t="s">
        <v>7</v>
      </c>
      <c r="B3">
        <v>10</v>
      </c>
      <c r="C3" t="s">
        <v>8</v>
      </c>
      <c r="D3" t="s">
        <v>5</v>
      </c>
      <c r="E3" t="s">
        <v>86</v>
      </c>
      <c r="F3">
        <v>40</v>
      </c>
      <c r="G3">
        <v>40</v>
      </c>
      <c r="H3">
        <f t="shared" ref="H3:H54" si="0">(F3/100)*(G3/100)</f>
        <v>0.16000000000000003</v>
      </c>
      <c r="I3">
        <f>H3*B3</f>
        <v>1.6000000000000003</v>
      </c>
    </row>
    <row r="4" spans="1:9" x14ac:dyDescent="0.3">
      <c r="A4" t="s">
        <v>9</v>
      </c>
      <c r="B4">
        <v>0</v>
      </c>
      <c r="C4" t="s">
        <v>12</v>
      </c>
      <c r="D4" t="s">
        <v>10</v>
      </c>
      <c r="E4" t="s">
        <v>11</v>
      </c>
      <c r="F4">
        <v>30</v>
      </c>
      <c r="G4">
        <v>30</v>
      </c>
      <c r="H4">
        <f t="shared" si="0"/>
        <v>0.09</v>
      </c>
      <c r="I4">
        <f>H4*B4</f>
        <v>0</v>
      </c>
    </row>
    <row r="5" spans="1:9" x14ac:dyDescent="0.3">
      <c r="A5" t="s">
        <v>13</v>
      </c>
      <c r="B5">
        <v>5</v>
      </c>
      <c r="C5" t="s">
        <v>6</v>
      </c>
      <c r="D5" t="s">
        <v>5</v>
      </c>
      <c r="E5" t="s">
        <v>86</v>
      </c>
      <c r="F5">
        <v>50</v>
      </c>
      <c r="G5">
        <v>40</v>
      </c>
      <c r="H5">
        <f t="shared" si="0"/>
        <v>0.2</v>
      </c>
      <c r="I5">
        <f>H5*B5</f>
        <v>1</v>
      </c>
    </row>
    <row r="6" spans="1:9" x14ac:dyDescent="0.3">
      <c r="A6" t="s">
        <v>14</v>
      </c>
      <c r="B6">
        <v>2</v>
      </c>
      <c r="C6" t="s">
        <v>12</v>
      </c>
      <c r="D6" t="s">
        <v>15</v>
      </c>
      <c r="E6" t="s">
        <v>18</v>
      </c>
      <c r="F6">
        <v>30</v>
      </c>
      <c r="G6">
        <v>30</v>
      </c>
      <c r="H6">
        <f t="shared" si="0"/>
        <v>0.09</v>
      </c>
      <c r="I6">
        <f>H6*B6</f>
        <v>0.18</v>
      </c>
    </row>
    <row r="7" spans="1:9" x14ac:dyDescent="0.3">
      <c r="A7" t="s">
        <v>16</v>
      </c>
      <c r="B7">
        <v>3</v>
      </c>
      <c r="C7" t="s">
        <v>12</v>
      </c>
      <c r="D7" t="s">
        <v>15</v>
      </c>
      <c r="E7" t="s">
        <v>18</v>
      </c>
      <c r="F7">
        <v>30</v>
      </c>
      <c r="G7">
        <v>30</v>
      </c>
      <c r="H7">
        <f t="shared" si="0"/>
        <v>0.09</v>
      </c>
      <c r="I7">
        <f>H7*B7</f>
        <v>0.27</v>
      </c>
    </row>
    <row r="8" spans="1:9" x14ac:dyDescent="0.3">
      <c r="A8" t="s">
        <v>17</v>
      </c>
      <c r="B8">
        <v>0</v>
      </c>
      <c r="C8" t="s">
        <v>19</v>
      </c>
      <c r="D8" t="s">
        <v>15</v>
      </c>
      <c r="E8" t="s">
        <v>18</v>
      </c>
      <c r="F8">
        <v>8</v>
      </c>
      <c r="G8">
        <v>8</v>
      </c>
      <c r="H8">
        <f t="shared" si="0"/>
        <v>6.4000000000000003E-3</v>
      </c>
      <c r="I8">
        <f>H8*B8</f>
        <v>0</v>
      </c>
    </row>
    <row r="9" spans="1:9" x14ac:dyDescent="0.3">
      <c r="A9" t="s">
        <v>20</v>
      </c>
      <c r="B9">
        <v>2</v>
      </c>
      <c r="C9" t="s">
        <v>21</v>
      </c>
      <c r="D9" t="s">
        <v>15</v>
      </c>
      <c r="E9" t="s">
        <v>11</v>
      </c>
      <c r="F9">
        <v>30</v>
      </c>
      <c r="G9">
        <v>40</v>
      </c>
      <c r="H9">
        <f t="shared" si="0"/>
        <v>0.12</v>
      </c>
      <c r="I9">
        <f>H9*B9</f>
        <v>0.24</v>
      </c>
    </row>
    <row r="10" spans="1:9" x14ac:dyDescent="0.3">
      <c r="A10" t="s">
        <v>22</v>
      </c>
      <c r="B10">
        <v>0</v>
      </c>
      <c r="C10" t="s">
        <v>21</v>
      </c>
      <c r="D10" t="s">
        <v>15</v>
      </c>
      <c r="E10" t="s">
        <v>11</v>
      </c>
      <c r="F10">
        <v>25</v>
      </c>
      <c r="G10">
        <v>5</v>
      </c>
      <c r="H10">
        <f t="shared" si="0"/>
        <v>1.2500000000000001E-2</v>
      </c>
      <c r="I10">
        <f>H10*B10</f>
        <v>0</v>
      </c>
    </row>
    <row r="11" spans="1:9" x14ac:dyDescent="0.3">
      <c r="A11" t="s">
        <v>23</v>
      </c>
      <c r="B11">
        <v>3</v>
      </c>
      <c r="C11" t="s">
        <v>24</v>
      </c>
      <c r="D11" t="s">
        <v>15</v>
      </c>
      <c r="E11" t="s">
        <v>11</v>
      </c>
      <c r="F11">
        <v>30</v>
      </c>
      <c r="G11">
        <v>40</v>
      </c>
      <c r="H11">
        <f t="shared" si="0"/>
        <v>0.12</v>
      </c>
      <c r="I11">
        <f>H11*B11</f>
        <v>0.36</v>
      </c>
    </row>
    <row r="12" spans="1:9" x14ac:dyDescent="0.3">
      <c r="A12" t="s">
        <v>84</v>
      </c>
      <c r="B12">
        <v>5</v>
      </c>
      <c r="C12" t="s">
        <v>26</v>
      </c>
      <c r="D12" t="s">
        <v>25</v>
      </c>
      <c r="E12" t="s">
        <v>86</v>
      </c>
      <c r="F12">
        <v>50</v>
      </c>
      <c r="G12">
        <v>50</v>
      </c>
      <c r="H12">
        <f t="shared" si="0"/>
        <v>0.25</v>
      </c>
      <c r="I12">
        <f>H12*B12</f>
        <v>1.25</v>
      </c>
    </row>
    <row r="13" spans="1:9" x14ac:dyDescent="0.3">
      <c r="A13" t="s">
        <v>27</v>
      </c>
      <c r="B13">
        <v>3</v>
      </c>
      <c r="C13" t="s">
        <v>26</v>
      </c>
      <c r="D13" t="s">
        <v>25</v>
      </c>
      <c r="E13" t="s">
        <v>86</v>
      </c>
      <c r="F13">
        <v>50</v>
      </c>
      <c r="G13">
        <v>50</v>
      </c>
      <c r="H13">
        <f t="shared" si="0"/>
        <v>0.25</v>
      </c>
      <c r="I13">
        <f>H13*B13</f>
        <v>0.75</v>
      </c>
    </row>
    <row r="14" spans="1:9" x14ac:dyDescent="0.3">
      <c r="A14" t="s">
        <v>28</v>
      </c>
      <c r="B14">
        <v>4</v>
      </c>
      <c r="C14" t="s">
        <v>26</v>
      </c>
      <c r="D14" t="s">
        <v>25</v>
      </c>
      <c r="E14" t="s">
        <v>86</v>
      </c>
      <c r="F14">
        <v>40</v>
      </c>
      <c r="G14">
        <v>40</v>
      </c>
      <c r="H14">
        <f t="shared" si="0"/>
        <v>0.16000000000000003</v>
      </c>
      <c r="I14">
        <f>H14*B14</f>
        <v>0.64000000000000012</v>
      </c>
    </row>
    <row r="15" spans="1:9" x14ac:dyDescent="0.3">
      <c r="A15" t="s">
        <v>29</v>
      </c>
      <c r="B15">
        <v>4</v>
      </c>
      <c r="C15" t="s">
        <v>26</v>
      </c>
      <c r="D15" t="s">
        <v>25</v>
      </c>
      <c r="E15" t="s">
        <v>11</v>
      </c>
      <c r="F15">
        <v>30</v>
      </c>
      <c r="G15">
        <v>25</v>
      </c>
      <c r="H15">
        <f t="shared" si="0"/>
        <v>7.4999999999999997E-2</v>
      </c>
      <c r="I15">
        <f>H15*B15</f>
        <v>0.3</v>
      </c>
    </row>
    <row r="16" spans="1:9" x14ac:dyDescent="0.3">
      <c r="A16" t="s">
        <v>85</v>
      </c>
      <c r="B16">
        <v>4</v>
      </c>
      <c r="C16" t="s">
        <v>26</v>
      </c>
      <c r="D16" t="s">
        <v>25</v>
      </c>
      <c r="E16" t="s">
        <v>11</v>
      </c>
      <c r="F16">
        <v>40</v>
      </c>
      <c r="G16">
        <v>40</v>
      </c>
      <c r="H16">
        <f t="shared" ref="H16" si="1">(F16/100)*(G16/100)</f>
        <v>0.16000000000000003</v>
      </c>
      <c r="I16">
        <f>H16*B16</f>
        <v>0.64000000000000012</v>
      </c>
    </row>
    <row r="17" spans="1:9" x14ac:dyDescent="0.3">
      <c r="A17" t="s">
        <v>30</v>
      </c>
      <c r="B17">
        <v>4</v>
      </c>
      <c r="C17" t="s">
        <v>26</v>
      </c>
      <c r="D17" t="s">
        <v>25</v>
      </c>
      <c r="E17" t="s">
        <v>86</v>
      </c>
      <c r="F17">
        <v>50</v>
      </c>
      <c r="G17">
        <v>50</v>
      </c>
      <c r="H17">
        <f t="shared" si="0"/>
        <v>0.25</v>
      </c>
      <c r="I17">
        <f>H17*B17</f>
        <v>1</v>
      </c>
    </row>
    <row r="18" spans="1:9" x14ac:dyDescent="0.3">
      <c r="A18" t="s">
        <v>31</v>
      </c>
      <c r="B18">
        <v>5</v>
      </c>
      <c r="C18" t="s">
        <v>26</v>
      </c>
      <c r="D18" t="s">
        <v>25</v>
      </c>
      <c r="E18" t="s">
        <v>86</v>
      </c>
      <c r="F18">
        <v>40</v>
      </c>
      <c r="G18">
        <v>50</v>
      </c>
      <c r="H18">
        <f t="shared" si="0"/>
        <v>0.2</v>
      </c>
      <c r="I18">
        <f>H18*B18</f>
        <v>1</v>
      </c>
    </row>
    <row r="19" spans="1:9" x14ac:dyDescent="0.3">
      <c r="A19" t="s">
        <v>32</v>
      </c>
      <c r="B19">
        <v>4</v>
      </c>
      <c r="C19" t="s">
        <v>26</v>
      </c>
      <c r="D19" t="s">
        <v>25</v>
      </c>
      <c r="E19" t="s">
        <v>86</v>
      </c>
      <c r="F19">
        <v>60</v>
      </c>
      <c r="G19">
        <v>50</v>
      </c>
      <c r="H19">
        <f t="shared" si="0"/>
        <v>0.3</v>
      </c>
      <c r="I19">
        <f>H19*B19</f>
        <v>1.2</v>
      </c>
    </row>
    <row r="20" spans="1:9" x14ac:dyDescent="0.3">
      <c r="A20" t="s">
        <v>33</v>
      </c>
      <c r="B20">
        <v>3</v>
      </c>
      <c r="C20" t="s">
        <v>26</v>
      </c>
      <c r="D20" t="s">
        <v>25</v>
      </c>
      <c r="E20" t="s">
        <v>11</v>
      </c>
      <c r="F20">
        <v>35</v>
      </c>
      <c r="G20">
        <v>30</v>
      </c>
      <c r="H20">
        <f t="shared" si="0"/>
        <v>0.105</v>
      </c>
      <c r="I20">
        <f>H20*B20</f>
        <v>0.315</v>
      </c>
    </row>
    <row r="21" spans="1:9" x14ac:dyDescent="0.3">
      <c r="A21" t="s">
        <v>34</v>
      </c>
      <c r="B21">
        <v>19</v>
      </c>
      <c r="C21" t="s">
        <v>6</v>
      </c>
      <c r="D21" t="s">
        <v>5</v>
      </c>
      <c r="E21" t="s">
        <v>86</v>
      </c>
      <c r="F21">
        <v>60</v>
      </c>
      <c r="G21">
        <v>60</v>
      </c>
      <c r="H21">
        <f t="shared" si="0"/>
        <v>0.36</v>
      </c>
      <c r="I21">
        <f>H21*B21</f>
        <v>6.84</v>
      </c>
    </row>
    <row r="22" spans="1:9" x14ac:dyDescent="0.3">
      <c r="A22" t="s">
        <v>35</v>
      </c>
      <c r="B22">
        <v>2</v>
      </c>
      <c r="C22" t="s">
        <v>79</v>
      </c>
      <c r="D22" t="s">
        <v>5</v>
      </c>
      <c r="E22" t="s">
        <v>86</v>
      </c>
      <c r="F22">
        <v>60</v>
      </c>
      <c r="G22">
        <v>80</v>
      </c>
      <c r="H22">
        <f t="shared" si="0"/>
        <v>0.48</v>
      </c>
      <c r="I22">
        <f>H22*B22</f>
        <v>0.96</v>
      </c>
    </row>
    <row r="23" spans="1:9" x14ac:dyDescent="0.3">
      <c r="A23" t="s">
        <v>36</v>
      </c>
      <c r="B23">
        <v>2</v>
      </c>
      <c r="C23" t="s">
        <v>79</v>
      </c>
      <c r="D23" t="s">
        <v>5</v>
      </c>
      <c r="E23" t="s">
        <v>86</v>
      </c>
      <c r="F23">
        <v>90</v>
      </c>
      <c r="G23">
        <v>90</v>
      </c>
      <c r="H23">
        <f t="shared" si="0"/>
        <v>0.81</v>
      </c>
      <c r="I23">
        <f>H23*B23</f>
        <v>1.62</v>
      </c>
    </row>
    <row r="24" spans="1:9" x14ac:dyDescent="0.3">
      <c r="A24" t="s">
        <v>37</v>
      </c>
      <c r="B24">
        <v>2</v>
      </c>
      <c r="C24" t="s">
        <v>79</v>
      </c>
      <c r="D24" t="s">
        <v>5</v>
      </c>
      <c r="E24" t="s">
        <v>86</v>
      </c>
      <c r="F24">
        <v>150</v>
      </c>
      <c r="G24">
        <v>150</v>
      </c>
      <c r="H24">
        <f t="shared" si="0"/>
        <v>2.25</v>
      </c>
      <c r="I24">
        <f>H24*B24</f>
        <v>4.5</v>
      </c>
    </row>
    <row r="25" spans="1:9" x14ac:dyDescent="0.3">
      <c r="A25" t="s">
        <v>38</v>
      </c>
      <c r="B25">
        <v>0</v>
      </c>
      <c r="C25" t="s">
        <v>12</v>
      </c>
      <c r="D25" t="s">
        <v>15</v>
      </c>
      <c r="E25" t="s">
        <v>11</v>
      </c>
      <c r="F25">
        <v>30</v>
      </c>
      <c r="G25">
        <v>35</v>
      </c>
      <c r="H25">
        <f t="shared" si="0"/>
        <v>0.105</v>
      </c>
      <c r="I25">
        <f>H25*B25</f>
        <v>0</v>
      </c>
    </row>
    <row r="26" spans="1:9" x14ac:dyDescent="0.3">
      <c r="A26" t="s">
        <v>39</v>
      </c>
      <c r="B26">
        <v>0</v>
      </c>
      <c r="C26" t="s">
        <v>12</v>
      </c>
      <c r="D26" t="s">
        <v>15</v>
      </c>
      <c r="E26" t="s">
        <v>11</v>
      </c>
      <c r="F26">
        <v>30</v>
      </c>
      <c r="G26">
        <v>30</v>
      </c>
      <c r="H26">
        <f t="shared" si="0"/>
        <v>0.09</v>
      </c>
      <c r="I26">
        <f>H26*B26</f>
        <v>0</v>
      </c>
    </row>
    <row r="27" spans="1:9" x14ac:dyDescent="0.3">
      <c r="A27" t="s">
        <v>40</v>
      </c>
      <c r="B27">
        <v>0</v>
      </c>
      <c r="C27" t="s">
        <v>12</v>
      </c>
      <c r="D27" t="s">
        <v>15</v>
      </c>
      <c r="E27" t="s">
        <v>11</v>
      </c>
      <c r="F27">
        <v>10</v>
      </c>
      <c r="G27">
        <v>40</v>
      </c>
      <c r="H27">
        <f t="shared" si="0"/>
        <v>4.0000000000000008E-2</v>
      </c>
      <c r="I27">
        <f>H27*B27</f>
        <v>0</v>
      </c>
    </row>
    <row r="28" spans="1:9" x14ac:dyDescent="0.3">
      <c r="A28" t="s">
        <v>41</v>
      </c>
      <c r="B28">
        <v>0</v>
      </c>
      <c r="C28" t="s">
        <v>12</v>
      </c>
      <c r="D28" t="s">
        <v>15</v>
      </c>
      <c r="E28" t="s">
        <v>11</v>
      </c>
      <c r="F28">
        <v>25</v>
      </c>
      <c r="G28">
        <v>30</v>
      </c>
      <c r="H28">
        <f t="shared" si="0"/>
        <v>7.4999999999999997E-2</v>
      </c>
      <c r="I28">
        <f>H28*B28</f>
        <v>0</v>
      </c>
    </row>
    <row r="29" spans="1:9" x14ac:dyDescent="0.3">
      <c r="A29" t="s">
        <v>42</v>
      </c>
      <c r="B29">
        <v>0</v>
      </c>
      <c r="C29" t="s">
        <v>12</v>
      </c>
      <c r="D29" t="s">
        <v>15</v>
      </c>
      <c r="E29" t="s">
        <v>11</v>
      </c>
      <c r="F29">
        <v>35</v>
      </c>
      <c r="G29">
        <v>35</v>
      </c>
      <c r="H29">
        <f t="shared" si="0"/>
        <v>0.12249999999999998</v>
      </c>
      <c r="I29">
        <f>H29*B29</f>
        <v>0</v>
      </c>
    </row>
    <row r="30" spans="1:9" x14ac:dyDescent="0.3">
      <c r="A30" t="s">
        <v>43</v>
      </c>
      <c r="B30">
        <v>0</v>
      </c>
      <c r="C30" t="s">
        <v>12</v>
      </c>
      <c r="D30" t="s">
        <v>44</v>
      </c>
      <c r="E30" t="s">
        <v>18</v>
      </c>
      <c r="F30">
        <v>15</v>
      </c>
      <c r="G30">
        <v>15</v>
      </c>
      <c r="H30">
        <f t="shared" si="0"/>
        <v>2.2499999999999999E-2</v>
      </c>
      <c r="I30">
        <f>H30*B30</f>
        <v>0</v>
      </c>
    </row>
    <row r="31" spans="1:9" x14ac:dyDescent="0.3">
      <c r="A31" t="s">
        <v>45</v>
      </c>
      <c r="B31">
        <v>1</v>
      </c>
      <c r="C31" t="s">
        <v>46</v>
      </c>
      <c r="D31" t="s">
        <v>15</v>
      </c>
      <c r="E31" t="s">
        <v>11</v>
      </c>
      <c r="F31">
        <v>60</v>
      </c>
      <c r="G31">
        <v>80</v>
      </c>
      <c r="H31">
        <f t="shared" si="0"/>
        <v>0.48</v>
      </c>
      <c r="I31">
        <f>H31*B31</f>
        <v>0.48</v>
      </c>
    </row>
    <row r="32" spans="1:9" x14ac:dyDescent="0.3">
      <c r="A32" t="s">
        <v>47</v>
      </c>
      <c r="B32">
        <v>4</v>
      </c>
      <c r="C32" t="s">
        <v>24</v>
      </c>
      <c r="D32" t="s">
        <v>15</v>
      </c>
      <c r="E32" t="s">
        <v>11</v>
      </c>
      <c r="F32">
        <v>40</v>
      </c>
      <c r="G32">
        <v>25</v>
      </c>
      <c r="H32">
        <f t="shared" si="0"/>
        <v>0.1</v>
      </c>
      <c r="I32">
        <f>H32*B32</f>
        <v>0.4</v>
      </c>
    </row>
    <row r="33" spans="1:9" x14ac:dyDescent="0.3">
      <c r="A33" t="s">
        <v>48</v>
      </c>
      <c r="B33">
        <v>2</v>
      </c>
      <c r="C33" t="s">
        <v>79</v>
      </c>
      <c r="D33" t="s">
        <v>5</v>
      </c>
      <c r="E33" t="s">
        <v>86</v>
      </c>
      <c r="F33">
        <v>50</v>
      </c>
      <c r="G33">
        <v>100</v>
      </c>
      <c r="H33">
        <f t="shared" si="0"/>
        <v>0.5</v>
      </c>
      <c r="I33">
        <f>H33*B33</f>
        <v>1</v>
      </c>
    </row>
    <row r="34" spans="1:9" x14ac:dyDescent="0.3">
      <c r="A34" t="s">
        <v>49</v>
      </c>
      <c r="B34">
        <v>10</v>
      </c>
      <c r="C34" t="s">
        <v>51</v>
      </c>
      <c r="D34" t="s">
        <v>50</v>
      </c>
      <c r="E34" t="s">
        <v>18</v>
      </c>
      <c r="F34">
        <v>40</v>
      </c>
      <c r="G34">
        <v>10</v>
      </c>
      <c r="H34">
        <f t="shared" si="0"/>
        <v>4.0000000000000008E-2</v>
      </c>
      <c r="I34">
        <f>H34*B34</f>
        <v>0.40000000000000008</v>
      </c>
    </row>
    <row r="35" spans="1:9" x14ac:dyDescent="0.3">
      <c r="A35" t="s">
        <v>52</v>
      </c>
      <c r="B35">
        <v>10</v>
      </c>
      <c r="C35" t="s">
        <v>51</v>
      </c>
      <c r="D35" t="s">
        <v>50</v>
      </c>
      <c r="E35" t="s">
        <v>18</v>
      </c>
      <c r="F35">
        <v>30</v>
      </c>
      <c r="G35">
        <v>40</v>
      </c>
      <c r="H35">
        <f t="shared" si="0"/>
        <v>0.12</v>
      </c>
      <c r="I35">
        <f>H35*B35</f>
        <v>1.2</v>
      </c>
    </row>
    <row r="36" spans="1:9" x14ac:dyDescent="0.3">
      <c r="A36" t="s">
        <v>53</v>
      </c>
      <c r="B36">
        <v>50</v>
      </c>
      <c r="C36" t="s">
        <v>51</v>
      </c>
      <c r="D36" t="s">
        <v>50</v>
      </c>
      <c r="E36" t="s">
        <v>18</v>
      </c>
      <c r="F36">
        <v>3</v>
      </c>
      <c r="G36">
        <v>30</v>
      </c>
      <c r="H36">
        <f t="shared" si="0"/>
        <v>8.9999999999999993E-3</v>
      </c>
      <c r="I36">
        <f>H36*B36</f>
        <v>0.44999999999999996</v>
      </c>
    </row>
    <row r="37" spans="1:9" x14ac:dyDescent="0.3">
      <c r="A37" t="s">
        <v>54</v>
      </c>
      <c r="B37">
        <v>100</v>
      </c>
      <c r="C37" t="s">
        <v>24</v>
      </c>
      <c r="D37" t="s">
        <v>55</v>
      </c>
      <c r="E37" t="s">
        <v>11</v>
      </c>
      <c r="F37">
        <v>25</v>
      </c>
      <c r="G37" s="3">
        <v>5</v>
      </c>
      <c r="H37">
        <f t="shared" si="0"/>
        <v>1.2500000000000001E-2</v>
      </c>
      <c r="I37">
        <f>H37*B37</f>
        <v>1.25</v>
      </c>
    </row>
    <row r="38" spans="1:9" x14ac:dyDescent="0.3">
      <c r="A38" t="s">
        <v>56</v>
      </c>
      <c r="B38">
        <v>4</v>
      </c>
      <c r="C38" t="s">
        <v>21</v>
      </c>
      <c r="D38" t="s">
        <v>55</v>
      </c>
      <c r="E38" t="s">
        <v>11</v>
      </c>
      <c r="F38">
        <v>25</v>
      </c>
      <c r="G38">
        <v>10</v>
      </c>
      <c r="H38">
        <f t="shared" si="0"/>
        <v>2.5000000000000001E-2</v>
      </c>
      <c r="I38">
        <f>H38*B38</f>
        <v>0.1</v>
      </c>
    </row>
    <row r="39" spans="1:9" x14ac:dyDescent="0.3">
      <c r="A39" t="s">
        <v>57</v>
      </c>
      <c r="B39">
        <v>20</v>
      </c>
      <c r="C39" t="s">
        <v>26</v>
      </c>
      <c r="D39" t="s">
        <v>55</v>
      </c>
      <c r="E39" t="s">
        <v>18</v>
      </c>
      <c r="F39">
        <v>5</v>
      </c>
      <c r="G39">
        <v>10</v>
      </c>
      <c r="H39">
        <f t="shared" si="0"/>
        <v>5.000000000000001E-3</v>
      </c>
      <c r="I39">
        <f>H39*B39</f>
        <v>0.10000000000000002</v>
      </c>
    </row>
    <row r="40" spans="1:9" x14ac:dyDescent="0.3">
      <c r="A40" t="s">
        <v>58</v>
      </c>
      <c r="B40">
        <v>5</v>
      </c>
      <c r="C40" t="s">
        <v>24</v>
      </c>
      <c r="D40" t="s">
        <v>55</v>
      </c>
      <c r="E40" t="s">
        <v>86</v>
      </c>
      <c r="F40">
        <v>40</v>
      </c>
      <c r="G40">
        <v>40</v>
      </c>
      <c r="H40">
        <f t="shared" si="0"/>
        <v>0.16000000000000003</v>
      </c>
      <c r="I40">
        <f>H40*B40</f>
        <v>0.80000000000000016</v>
      </c>
    </row>
    <row r="41" spans="1:9" x14ac:dyDescent="0.3">
      <c r="A41" t="s">
        <v>59</v>
      </c>
      <c r="B41">
        <v>0</v>
      </c>
      <c r="C41" t="s">
        <v>24</v>
      </c>
      <c r="D41" t="s">
        <v>55</v>
      </c>
      <c r="E41" t="s">
        <v>86</v>
      </c>
      <c r="F41">
        <v>30</v>
      </c>
      <c r="G41">
        <v>10</v>
      </c>
      <c r="H41">
        <f t="shared" si="0"/>
        <v>0.03</v>
      </c>
      <c r="I41">
        <f>H41*B41</f>
        <v>0</v>
      </c>
    </row>
    <row r="42" spans="1:9" x14ac:dyDescent="0.3">
      <c r="A42" t="s">
        <v>60</v>
      </c>
      <c r="B42">
        <v>20</v>
      </c>
      <c r="C42" t="s">
        <v>6</v>
      </c>
      <c r="D42" t="s">
        <v>55</v>
      </c>
      <c r="E42" t="s">
        <v>86</v>
      </c>
      <c r="F42">
        <v>50</v>
      </c>
      <c r="G42">
        <v>30</v>
      </c>
      <c r="H42">
        <f t="shared" si="0"/>
        <v>0.15</v>
      </c>
      <c r="I42">
        <f>H42*B42</f>
        <v>3</v>
      </c>
    </row>
    <row r="43" spans="1:9" x14ac:dyDescent="0.3">
      <c r="A43" t="s">
        <v>61</v>
      </c>
      <c r="B43">
        <v>100</v>
      </c>
      <c r="C43" t="s">
        <v>63</v>
      </c>
      <c r="D43" t="s">
        <v>62</v>
      </c>
      <c r="E43" t="s">
        <v>11</v>
      </c>
      <c r="F43">
        <v>25</v>
      </c>
      <c r="G43">
        <v>10</v>
      </c>
      <c r="H43">
        <f t="shared" si="0"/>
        <v>2.5000000000000001E-2</v>
      </c>
      <c r="I43">
        <f>H43*B43</f>
        <v>2.5</v>
      </c>
    </row>
    <row r="44" spans="1:9" x14ac:dyDescent="0.3">
      <c r="A44" t="s">
        <v>64</v>
      </c>
      <c r="B44">
        <v>15</v>
      </c>
      <c r="C44" t="s">
        <v>65</v>
      </c>
      <c r="D44" t="s">
        <v>62</v>
      </c>
      <c r="E44" t="s">
        <v>86</v>
      </c>
      <c r="F44">
        <v>30</v>
      </c>
      <c r="G44">
        <v>15</v>
      </c>
      <c r="H44">
        <f t="shared" si="0"/>
        <v>4.4999999999999998E-2</v>
      </c>
      <c r="I44">
        <f>H44*B44</f>
        <v>0.67499999999999993</v>
      </c>
    </row>
    <row r="45" spans="1:9" x14ac:dyDescent="0.3">
      <c r="A45" t="s">
        <v>66</v>
      </c>
      <c r="B45">
        <v>15</v>
      </c>
      <c r="C45" t="s">
        <v>65</v>
      </c>
      <c r="D45" t="s">
        <v>62</v>
      </c>
      <c r="E45" t="s">
        <v>11</v>
      </c>
      <c r="F45">
        <v>20</v>
      </c>
      <c r="G45">
        <v>10</v>
      </c>
      <c r="H45">
        <f t="shared" si="0"/>
        <v>2.0000000000000004E-2</v>
      </c>
      <c r="I45">
        <f>H45*B45</f>
        <v>0.30000000000000004</v>
      </c>
    </row>
    <row r="46" spans="1:9" x14ac:dyDescent="0.3">
      <c r="A46" t="s">
        <v>67</v>
      </c>
      <c r="B46">
        <v>100</v>
      </c>
      <c r="C46" t="s">
        <v>12</v>
      </c>
      <c r="D46" t="s">
        <v>55</v>
      </c>
      <c r="E46" t="s">
        <v>11</v>
      </c>
      <c r="F46">
        <v>25</v>
      </c>
      <c r="G46">
        <v>7</v>
      </c>
      <c r="H46">
        <f t="shared" si="0"/>
        <v>1.7500000000000002E-2</v>
      </c>
      <c r="I46">
        <f>H46*B46</f>
        <v>1.7500000000000002</v>
      </c>
    </row>
    <row r="47" spans="1:9" x14ac:dyDescent="0.3">
      <c r="A47" t="s">
        <v>68</v>
      </c>
      <c r="B47">
        <v>0</v>
      </c>
      <c r="C47" t="s">
        <v>69</v>
      </c>
      <c r="D47" t="s">
        <v>15</v>
      </c>
      <c r="E47" t="s">
        <v>86</v>
      </c>
      <c r="F47">
        <v>100</v>
      </c>
      <c r="G47">
        <v>100</v>
      </c>
      <c r="H47">
        <f t="shared" si="0"/>
        <v>1</v>
      </c>
      <c r="I47">
        <f>H47*B47</f>
        <v>0</v>
      </c>
    </row>
    <row r="48" spans="1:9" x14ac:dyDescent="0.3">
      <c r="A48" t="s">
        <v>70</v>
      </c>
      <c r="B48">
        <v>0</v>
      </c>
      <c r="C48" t="s">
        <v>12</v>
      </c>
      <c r="D48" t="s">
        <v>15</v>
      </c>
      <c r="E48" t="s">
        <v>86</v>
      </c>
      <c r="F48">
        <v>80</v>
      </c>
      <c r="G48">
        <v>80</v>
      </c>
      <c r="H48">
        <f t="shared" si="0"/>
        <v>0.64000000000000012</v>
      </c>
      <c r="I48">
        <f>H48*B48</f>
        <v>0</v>
      </c>
    </row>
    <row r="49" spans="1:9" x14ac:dyDescent="0.3">
      <c r="A49" t="s">
        <v>71</v>
      </c>
      <c r="B49">
        <v>0</v>
      </c>
      <c r="C49" t="s">
        <v>65</v>
      </c>
      <c r="D49" t="s">
        <v>62</v>
      </c>
      <c r="E49" t="s">
        <v>11</v>
      </c>
      <c r="F49">
        <v>5</v>
      </c>
      <c r="G49">
        <v>20</v>
      </c>
      <c r="H49">
        <f t="shared" si="0"/>
        <v>1.0000000000000002E-2</v>
      </c>
      <c r="I49">
        <f>H49*B49</f>
        <v>0</v>
      </c>
    </row>
    <row r="50" spans="1:9" x14ac:dyDescent="0.3">
      <c r="A50" t="s">
        <v>72</v>
      </c>
      <c r="B50">
        <v>0</v>
      </c>
      <c r="C50" t="s">
        <v>73</v>
      </c>
      <c r="D50" t="s">
        <v>15</v>
      </c>
      <c r="E50" t="s">
        <v>18</v>
      </c>
      <c r="H50">
        <f t="shared" si="0"/>
        <v>0</v>
      </c>
      <c r="I50">
        <f>H50*B50</f>
        <v>0</v>
      </c>
    </row>
    <row r="51" spans="1:9" x14ac:dyDescent="0.3">
      <c r="A51" t="s">
        <v>74</v>
      </c>
      <c r="B51">
        <v>0</v>
      </c>
      <c r="C51" t="s">
        <v>51</v>
      </c>
      <c r="D51" t="s">
        <v>50</v>
      </c>
      <c r="E51" t="s">
        <v>18</v>
      </c>
      <c r="F51">
        <v>20</v>
      </c>
      <c r="G51">
        <v>40</v>
      </c>
      <c r="H51">
        <f t="shared" si="0"/>
        <v>8.0000000000000016E-2</v>
      </c>
      <c r="I51">
        <f>H51*B51</f>
        <v>0</v>
      </c>
    </row>
    <row r="52" spans="1:9" x14ac:dyDescent="0.3">
      <c r="A52" t="s">
        <v>75</v>
      </c>
      <c r="B52">
        <v>0</v>
      </c>
      <c r="C52" t="s">
        <v>76</v>
      </c>
      <c r="D52" t="s">
        <v>55</v>
      </c>
      <c r="E52" t="s">
        <v>86</v>
      </c>
      <c r="F52">
        <v>35</v>
      </c>
      <c r="G52">
        <v>70</v>
      </c>
      <c r="H52">
        <f t="shared" si="0"/>
        <v>0.24499999999999997</v>
      </c>
      <c r="I52">
        <f>H52*B52</f>
        <v>0</v>
      </c>
    </row>
    <row r="53" spans="1:9" x14ac:dyDescent="0.3">
      <c r="A53" t="s">
        <v>77</v>
      </c>
      <c r="B53">
        <v>0</v>
      </c>
      <c r="C53" t="s">
        <v>12</v>
      </c>
      <c r="D53" t="s">
        <v>55</v>
      </c>
      <c r="E53" t="s">
        <v>86</v>
      </c>
      <c r="F53">
        <v>75</v>
      </c>
      <c r="G53">
        <v>30</v>
      </c>
      <c r="H53">
        <f t="shared" si="0"/>
        <v>0.22499999999999998</v>
      </c>
      <c r="I53">
        <f>H53*B53</f>
        <v>0</v>
      </c>
    </row>
    <row r="54" spans="1:9" x14ac:dyDescent="0.3">
      <c r="A54" t="s">
        <v>78</v>
      </c>
      <c r="B54">
        <v>0</v>
      </c>
      <c r="C54" t="s">
        <v>79</v>
      </c>
      <c r="D54" t="s">
        <v>5</v>
      </c>
      <c r="E54" t="s">
        <v>86</v>
      </c>
      <c r="F54">
        <v>50</v>
      </c>
      <c r="G54">
        <v>100</v>
      </c>
      <c r="H54">
        <f t="shared" si="0"/>
        <v>0.5</v>
      </c>
      <c r="I54">
        <f>H54*B54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 Platzbedarf</vt:lpstr>
      <vt:lpstr>Platzbedarf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Johanna Fangauer</cp:lastModifiedBy>
  <dcterms:created xsi:type="dcterms:W3CDTF">2022-01-03T09:16:30Z</dcterms:created>
  <dcterms:modified xsi:type="dcterms:W3CDTF">2022-01-05T07:29:29Z</dcterms:modified>
</cp:coreProperties>
</file>